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8" windowHeight="5028" activeTab="0"/>
  </bookViews>
  <sheets>
    <sheet name="на 01.12.20 д" sheetId="1" r:id="rId1"/>
    <sheet name="на 01.12.20 р" sheetId="2" r:id="rId2"/>
  </sheets>
  <definedNames>
    <definedName name="_xlnm.Print_Area" localSheetId="0">'на 01.12.20 д'!$A$1:$F$41</definedName>
    <definedName name="_xlnm.Print_Area" localSheetId="1">'на 01.12.20 р'!$A$1:$G$49</definedName>
  </definedNames>
  <calcPr fullCalcOnLoad="1"/>
</workbook>
</file>

<file path=xl/sharedStrings.xml><?xml version="1.0" encoding="utf-8"?>
<sst xmlns="http://schemas.openxmlformats.org/spreadsheetml/2006/main" count="107" uniqueCount="91">
  <si>
    <t>Уточненный годовой план</t>
  </si>
  <si>
    <t xml:space="preserve"> </t>
  </si>
  <si>
    <t>% исполнения</t>
  </si>
  <si>
    <t>К уточ. годовому плану</t>
  </si>
  <si>
    <t>Налоговые доходы – всего</t>
  </si>
  <si>
    <t>Налоги на прибыль, прирост капитала</t>
  </si>
  <si>
    <t>- налог на доходы физических лиц</t>
  </si>
  <si>
    <t>Налоги на совокупный доход</t>
  </si>
  <si>
    <t>-единый сельхозналог</t>
  </si>
  <si>
    <t xml:space="preserve">Налог на имущество </t>
  </si>
  <si>
    <t>-налог на имущество физических.лиц</t>
  </si>
  <si>
    <t>- земельный налог</t>
  </si>
  <si>
    <t>Госпошлина</t>
  </si>
  <si>
    <t>- 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</si>
  <si>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</si>
  <si>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</si>
  <si>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</si>
  <si>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</si>
  <si>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</si>
  <si>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</si>
  <si>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</si>
  <si>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</si>
  <si>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 xml:space="preserve">- дотация </t>
  </si>
  <si>
    <t xml:space="preserve">-субвенция </t>
  </si>
  <si>
    <t xml:space="preserve">-субсидия </t>
  </si>
  <si>
    <t>-средства полученные</t>
  </si>
  <si>
    <t>Всего доходов</t>
  </si>
  <si>
    <t>- единый налог на вменённый доход для определённых видов деятельности</t>
  </si>
  <si>
    <t>Расходы</t>
  </si>
  <si>
    <t>Утверждённый годовплан</t>
  </si>
  <si>
    <t xml:space="preserve">Государственное управление и местное самоуправление в том числе: </t>
  </si>
  <si>
    <t>Правоохранительная деятельность</t>
  </si>
  <si>
    <t>Воинский учет</t>
  </si>
  <si>
    <t>Жилищно – коммунальное хозяйство</t>
  </si>
  <si>
    <t xml:space="preserve">- жилищное хозяйство </t>
  </si>
  <si>
    <t>-коммунальное хозяйство</t>
  </si>
  <si>
    <t>- дошкольное образование</t>
  </si>
  <si>
    <t>- общее образование</t>
  </si>
  <si>
    <t>- прочие расходы в области образования</t>
  </si>
  <si>
    <t>- культура</t>
  </si>
  <si>
    <t>- кинематография</t>
  </si>
  <si>
    <t>Социальная политика</t>
  </si>
  <si>
    <t>ИТОГО РАСХОДОВ</t>
  </si>
  <si>
    <t>- функционирование органов мест.самоуправления</t>
  </si>
  <si>
    <t>- прочие вопросы</t>
  </si>
  <si>
    <t xml:space="preserve">Образование  </t>
  </si>
  <si>
    <t>- молодежная политика и оздоровление детей</t>
  </si>
  <si>
    <t xml:space="preserve">Культура и кинематография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</si>
  <si>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</si>
  <si>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</si>
  <si>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</si>
  <si>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</si>
  <si>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</si>
  <si>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Утвержденный план</t>
  </si>
  <si>
    <t>Уточненный план</t>
  </si>
  <si>
    <t xml:space="preserve">Исполнено </t>
  </si>
  <si>
    <t>К утвержд. годовому плану</t>
  </si>
  <si>
    <t>К годов утвер. Плану</t>
  </si>
  <si>
    <t xml:space="preserve">К уточн.плану </t>
  </si>
  <si>
    <t>Здравоохранение</t>
  </si>
  <si>
    <t>Физическая культура и спорт</t>
  </si>
  <si>
    <t>Национальная экономика</t>
  </si>
  <si>
    <t>жилье на селе</t>
  </si>
  <si>
    <t>Невыясненные поступления</t>
  </si>
  <si>
    <t xml:space="preserve"> - содержание диспетчерской службы</t>
  </si>
  <si>
    <t>Охрана окружающей среды</t>
  </si>
  <si>
    <t>центры спортивной подготовки</t>
  </si>
  <si>
    <t>мероприятия в области спорта</t>
  </si>
  <si>
    <t>Дефицит-, профицит+</t>
  </si>
  <si>
    <t>ОПОП</t>
  </si>
  <si>
    <t xml:space="preserve"> противоэпедимические мероприятия</t>
  </si>
  <si>
    <r>
      <t>С</t>
    </r>
    <r>
      <rPr>
        <sz val="12"/>
        <rFont val="Times New Roman"/>
        <family val="1"/>
      </rPr>
      <t>ельское хозяйство</t>
    </r>
  </si>
  <si>
    <t>патент</t>
  </si>
  <si>
    <t>Акцизы</t>
  </si>
  <si>
    <t>Дорожное хозяйство</t>
  </si>
  <si>
    <t>другие вопросы в области нац. Экономики</t>
  </si>
  <si>
    <t>Водное хозяйство</t>
  </si>
  <si>
    <t>Доходы от возврата остатков субсидий и субвенций</t>
  </si>
  <si>
    <t>обеспечение пожарной безопасности</t>
  </si>
  <si>
    <t>Председатель ФБП:</t>
  </si>
  <si>
    <t>О.П.Сетрова</t>
  </si>
  <si>
    <t>Средства самообложения</t>
  </si>
  <si>
    <t>Безвозмезднные поступление от негосудартсвенных организаций и прочие безвозмездные поступления</t>
  </si>
  <si>
    <t>дополнительное образование</t>
  </si>
  <si>
    <t>Транспорт</t>
  </si>
  <si>
    <t>Выплаты на содержание ребенка в семье опекуна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</si>
  <si>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</si>
  <si>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 xml:space="preserve"> Об  исполнении консолидированного бюджета по расходам </t>
  </si>
  <si>
    <t xml:space="preserve">на 1 декабря 2020 года по Аксубаевскому району. </t>
  </si>
  <si>
    <t xml:space="preserve">на 1 декабря 2020 года по Аксубаевскому  району.  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</si>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</sst>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" fontId="3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32" borderId="21" xfId="0" applyFont="1" applyFill="1" applyBorder="1" applyAlignment="1">
      <alignment vertical="top" wrapText="1"/>
    </xf>
    <xf numFmtId="0" fontId="1" fillId="32" borderId="22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22">
      <selection activeCell="C25" sqref="C25"/>
    </sheetView>
  </sheetViews>
  <sheetFormatPr defaultColWidth="9.00390625" defaultRowHeight="12.75"/>
  <cols>
    <col min="1" max="1" width="45.875" style="0" customWidth="1"/>
    <col min="2" max="2" width="14.625" style="0" customWidth="1"/>
    <col min="3" max="3" width="12.375" style="29" customWidth="1"/>
    <col min="4" max="4" width="10.625" style="29" customWidth="1"/>
    <col min="5" max="5" width="11.125" style="0" customWidth="1"/>
    <col min="6" max="6" width="10.50390625" style="0" customWidth="1"/>
  </cols>
  <sheetData>
    <row r="1" spans="1:6" ht="17.25">
      <c r="A1" s="38" t="s">
        <v>49</v>
      </c>
      <c r="B1" s="38"/>
      <c r="C1" s="38"/>
      <c r="D1" s="38"/>
      <c r="E1" s="38"/>
      <c r="F1" s="3"/>
    </row>
    <row r="2" spans="1:6" ht="15">
      <c r="A2" s="39" t="s">
        <v>86</v>
      </c>
      <c r="B2" s="39"/>
      <c r="C2" s="39"/>
      <c r="D2" s="39"/>
      <c r="E2" s="39"/>
      <c r="F2" s="39"/>
    </row>
    <row r="3" spans="1:6" ht="15">
      <c r="A3" s="40" t="s">
        <v>88</v>
      </c>
      <c r="B3" s="40"/>
      <c r="C3" s="40"/>
      <c r="D3" s="40"/>
      <c r="E3" s="40"/>
      <c r="F3" s="40"/>
    </row>
    <row r="4" spans="1:6" ht="38.25" customHeight="1">
      <c r="A4" s="35" t="s">
        <v>49</v>
      </c>
      <c r="B4" s="41" t="s">
        <v>53</v>
      </c>
      <c r="C4" s="34" t="s">
        <v>54</v>
      </c>
      <c r="D4" s="34" t="s">
        <v>55</v>
      </c>
      <c r="E4" s="33" t="s">
        <v>2</v>
      </c>
      <c r="F4" s="33"/>
    </row>
    <row r="5" spans="1:6" ht="24.75" customHeight="1">
      <c r="A5" s="36"/>
      <c r="B5" s="42"/>
      <c r="C5" s="34"/>
      <c r="D5" s="34"/>
      <c r="E5" s="33" t="s">
        <v>56</v>
      </c>
      <c r="F5" s="33" t="s">
        <v>3</v>
      </c>
    </row>
    <row r="6" spans="1:6" ht="12.75">
      <c r="A6" s="37"/>
      <c r="B6" s="43"/>
      <c r="C6" s="34"/>
      <c r="D6" s="34"/>
      <c r="E6" s="33"/>
      <c r="F6" s="33"/>
    </row>
    <row r="7" spans="1:6" ht="21.75" customHeight="1">
      <c r="A7" s="12" t="s">
        <v>4</v>
      </c>
      <c r="B7" s="17">
        <f>B8+B10+B11+B16+B19</f>
        <v>237066</v>
      </c>
      <c r="C7" s="17">
        <f>C8+C10+C11+C16+C19</f>
        <v>237066</v>
      </c>
      <c r="D7" s="17">
        <f>D8+D10+D11+D16+D19</f>
        <v>242540</v>
      </c>
      <c r="E7" s="19">
        <f>D7/B7*100</f>
        <v>102.30906161153435</v>
      </c>
      <c r="F7" s="19">
        <f>D7/C7*100</f>
        <v>102.30906161153435</v>
      </c>
    </row>
    <row r="8" spans="1:6" ht="36.75" customHeight="1">
      <c r="A8" s="12" t="s">
        <v>5</v>
      </c>
      <c r="B8" s="17">
        <v>180000</v>
      </c>
      <c r="C8" s="25">
        <v>180000</v>
      </c>
      <c r="D8" s="25">
        <v>187007</v>
      </c>
      <c r="E8" s="19">
        <f aca="true" t="shared" si="0" ref="E8:E38">D8/B8*100</f>
        <v>103.89277777777777</v>
      </c>
      <c r="F8" s="19">
        <f aca="true" t="shared" si="1" ref="F8:F38">D8/C8*100</f>
        <v>103.89277777777777</v>
      </c>
    </row>
    <row r="9" spans="1:6" ht="22.5" customHeight="1">
      <c r="A9" s="13" t="s">
        <v>6</v>
      </c>
      <c r="B9" s="4">
        <v>180000</v>
      </c>
      <c r="C9" s="26">
        <v>180000</v>
      </c>
      <c r="D9" s="26">
        <v>187007</v>
      </c>
      <c r="E9" s="19">
        <f t="shared" si="0"/>
        <v>103.89277777777777</v>
      </c>
      <c r="F9" s="19">
        <f>D9/C9*100</f>
        <v>103.89277777777777</v>
      </c>
    </row>
    <row r="10" spans="1:6" ht="22.5" customHeight="1">
      <c r="A10" s="12" t="s">
        <v>73</v>
      </c>
      <c r="B10" s="17">
        <v>23200</v>
      </c>
      <c r="C10" s="25">
        <v>23200</v>
      </c>
      <c r="D10" s="25">
        <v>21203</v>
      </c>
      <c r="E10" s="19">
        <f t="shared" si="0"/>
        <v>91.39224137931035</v>
      </c>
      <c r="F10" s="19">
        <f>D10/C10*100</f>
        <v>91.39224137931035</v>
      </c>
    </row>
    <row r="11" spans="1:6" ht="17.25" customHeight="1">
      <c r="A11" s="12" t="s">
        <v>7</v>
      </c>
      <c r="B11" s="17">
        <f>B12+B13+B14+B15</f>
        <v>8529</v>
      </c>
      <c r="C11" s="17">
        <f>C12+C13+C14+C15</f>
        <v>8529</v>
      </c>
      <c r="D11" s="17">
        <f>D12+D13+D14+D15</f>
        <v>9630</v>
      </c>
      <c r="E11" s="19">
        <f t="shared" si="0"/>
        <v>112.90889905029897</v>
      </c>
      <c r="F11" s="19">
        <f t="shared" si="1"/>
        <v>112.90889905029897</v>
      </c>
    </row>
    <row r="12" spans="1:6" ht="36" customHeight="1">
      <c r="A12" s="13" t="s">
        <v>27</v>
      </c>
      <c r="B12" s="4">
        <v>4645</v>
      </c>
      <c r="C12" s="26">
        <v>4645</v>
      </c>
      <c r="D12" s="26">
        <v>5585</v>
      </c>
      <c r="E12" s="19">
        <f t="shared" si="0"/>
        <v>120.23681377825619</v>
      </c>
      <c r="F12" s="19">
        <f t="shared" si="1"/>
        <v>120.23681377825619</v>
      </c>
    </row>
    <row r="13" spans="1:6" ht="36" customHeight="1">
      <c r="A13" s="13" t="s">
        <v>50</v>
      </c>
      <c r="B13" s="4">
        <v>3128</v>
      </c>
      <c r="C13" s="26">
        <v>3128</v>
      </c>
      <c r="D13" s="26">
        <v>3087</v>
      </c>
      <c r="E13" s="19">
        <f t="shared" si="0"/>
        <v>98.68925831202046</v>
      </c>
      <c r="F13" s="19">
        <f t="shared" si="1"/>
        <v>98.68925831202046</v>
      </c>
    </row>
    <row r="14" spans="1:6" ht="23.25" customHeight="1">
      <c r="A14" s="13" t="s">
        <v>72</v>
      </c>
      <c r="B14" s="4">
        <v>166</v>
      </c>
      <c r="C14" s="26">
        <v>166</v>
      </c>
      <c r="D14" s="26">
        <v>157</v>
      </c>
      <c r="E14" s="19">
        <f t="shared" si="0"/>
        <v>94.57831325301204</v>
      </c>
      <c r="F14" s="19">
        <f t="shared" si="1"/>
        <v>94.57831325301204</v>
      </c>
    </row>
    <row r="15" spans="1:6" ht="19.5" customHeight="1">
      <c r="A15" s="13" t="s">
        <v>8</v>
      </c>
      <c r="B15" s="4">
        <v>590</v>
      </c>
      <c r="C15" s="26">
        <v>590</v>
      </c>
      <c r="D15" s="26">
        <v>801</v>
      </c>
      <c r="E15" s="19">
        <f t="shared" si="0"/>
        <v>135.76271186440678</v>
      </c>
      <c r="F15" s="19">
        <f t="shared" si="1"/>
        <v>135.76271186440678</v>
      </c>
    </row>
    <row r="16" spans="1:6" ht="22.5" customHeight="1">
      <c r="A16" s="12" t="s">
        <v>9</v>
      </c>
      <c r="B16" s="17">
        <f>B17+B18</f>
        <v>23739</v>
      </c>
      <c r="C16" s="17">
        <f>C17+C18</f>
        <v>23739</v>
      </c>
      <c r="D16" s="17">
        <f>D17+D18</f>
        <v>22885</v>
      </c>
      <c r="E16" s="19">
        <f t="shared" si="0"/>
        <v>96.4025443363242</v>
      </c>
      <c r="F16" s="19">
        <f t="shared" si="1"/>
        <v>96.4025443363242</v>
      </c>
    </row>
    <row r="17" spans="1:6" ht="21" customHeight="1">
      <c r="A17" s="13" t="s">
        <v>10</v>
      </c>
      <c r="B17" s="4">
        <v>5259</v>
      </c>
      <c r="C17" s="26">
        <v>5259</v>
      </c>
      <c r="D17" s="26">
        <v>3912</v>
      </c>
      <c r="E17" s="19">
        <f t="shared" si="0"/>
        <v>74.38676554478037</v>
      </c>
      <c r="F17" s="19">
        <f t="shared" si="1"/>
        <v>74.38676554478037</v>
      </c>
    </row>
    <row r="18" spans="1:6" ht="21.75" customHeight="1">
      <c r="A18" s="13" t="s">
        <v>11</v>
      </c>
      <c r="B18" s="4">
        <v>18480</v>
      </c>
      <c r="C18" s="26">
        <v>18480</v>
      </c>
      <c r="D18" s="26">
        <v>18973</v>
      </c>
      <c r="E18" s="19">
        <f t="shared" si="0"/>
        <v>102.66774891774892</v>
      </c>
      <c r="F18" s="19">
        <f t="shared" si="1"/>
        <v>102.66774891774892</v>
      </c>
    </row>
    <row r="19" spans="1:6" ht="18.75" customHeight="1">
      <c r="A19" s="12" t="s">
        <v>12</v>
      </c>
      <c r="B19" s="17">
        <v>1598</v>
      </c>
      <c r="C19" s="25">
        <v>1598</v>
      </c>
      <c r="D19" s="25">
        <v>1815</v>
      </c>
      <c r="E19" s="19">
        <f t="shared" si="0"/>
        <v>113.57947434292865</v>
      </c>
      <c r="F19" s="19">
        <f t="shared" si="1"/>
        <v>113.57947434292865</v>
      </c>
    </row>
    <row r="20" spans="1:6" ht="21" customHeight="1">
      <c r="A20" s="13" t="s">
        <v>13</v>
      </c>
      <c r="B20" s="4">
        <v>1598</v>
      </c>
      <c r="C20" s="26">
        <v>1598</v>
      </c>
      <c r="D20" s="26">
        <v>1815</v>
      </c>
      <c r="E20" s="19">
        <f t="shared" si="0"/>
        <v>113.57947434292865</v>
      </c>
      <c r="F20" s="19">
        <f t="shared" si="1"/>
        <v>113.57947434292865</v>
      </c>
    </row>
    <row r="21" spans="1:6" ht="23.25" customHeight="1">
      <c r="A21" s="12" t="s">
        <v>14</v>
      </c>
      <c r="B21" s="17">
        <f>B22+B23+B24+B25+B26+B27+B28</f>
        <v>18558</v>
      </c>
      <c r="C21" s="17">
        <f>C22+C23+C24+C25+C26+C27+C28</f>
        <v>24681</v>
      </c>
      <c r="D21" s="17">
        <f>D22+D23+D24+D25+D26+D27+D28</f>
        <v>22799</v>
      </c>
      <c r="E21" s="19">
        <f t="shared" si="0"/>
        <v>122.85267809031146</v>
      </c>
      <c r="F21" s="19">
        <f t="shared" si="1"/>
        <v>92.374701187148</v>
      </c>
    </row>
    <row r="22" spans="1:6" ht="47.25" customHeight="1">
      <c r="A22" s="20" t="s">
        <v>15</v>
      </c>
      <c r="B22" s="21">
        <v>10239</v>
      </c>
      <c r="C22" s="27">
        <v>10239</v>
      </c>
      <c r="D22" s="27">
        <v>8401</v>
      </c>
      <c r="E22" s="19">
        <f t="shared" si="0"/>
        <v>82.04902822541264</v>
      </c>
      <c r="F22" s="19">
        <f t="shared" si="1"/>
        <v>82.04902822541264</v>
      </c>
    </row>
    <row r="23" spans="1:6" ht="37.5" customHeight="1">
      <c r="A23" s="20" t="s">
        <v>16</v>
      </c>
      <c r="B23" s="21">
        <v>534</v>
      </c>
      <c r="C23" s="27">
        <v>534</v>
      </c>
      <c r="D23" s="27">
        <v>183</v>
      </c>
      <c r="E23" s="19">
        <f t="shared" si="0"/>
        <v>34.26966292134831</v>
      </c>
      <c r="F23" s="19">
        <f t="shared" si="1"/>
        <v>34.26966292134831</v>
      </c>
    </row>
    <row r="24" spans="1:6" ht="18.75" customHeight="1">
      <c r="A24" s="20" t="s">
        <v>17</v>
      </c>
      <c r="B24" s="21">
        <v>6900</v>
      </c>
      <c r="C24" s="27">
        <v>7558</v>
      </c>
      <c r="D24" s="27">
        <v>7633</v>
      </c>
      <c r="E24" s="19">
        <f t="shared" si="0"/>
        <v>110.6231884057971</v>
      </c>
      <c r="F24" s="19">
        <f t="shared" si="1"/>
        <v>100.99232601217254</v>
      </c>
    </row>
    <row r="25" spans="1:6" ht="19.5" customHeight="1">
      <c r="A25" s="20" t="s">
        <v>18</v>
      </c>
      <c r="B25" s="21">
        <v>809</v>
      </c>
      <c r="C25" s="27">
        <v>809</v>
      </c>
      <c r="D25" s="27">
        <v>547</v>
      </c>
      <c r="E25" s="19">
        <f t="shared" si="0"/>
        <v>67.61433868974042</v>
      </c>
      <c r="F25" s="19">
        <f t="shared" si="1"/>
        <v>67.61433868974042</v>
      </c>
    </row>
    <row r="26" spans="1:6" ht="30.75" customHeight="1">
      <c r="A26" s="20" t="s">
        <v>19</v>
      </c>
      <c r="B26" s="21">
        <v>76</v>
      </c>
      <c r="C26" s="27">
        <v>76</v>
      </c>
      <c r="D26" s="27">
        <v>536</v>
      </c>
      <c r="E26" s="19">
        <f t="shared" si="0"/>
        <v>705.2631578947368</v>
      </c>
      <c r="F26" s="19">
        <f t="shared" si="1"/>
        <v>705.2631578947368</v>
      </c>
    </row>
    <row r="27" spans="1:6" ht="18.75" customHeight="1">
      <c r="A27" s="20" t="s">
        <v>81</v>
      </c>
      <c r="B27" s="15">
        <v>0</v>
      </c>
      <c r="C27" s="27">
        <v>5465</v>
      </c>
      <c r="D27" s="27">
        <v>5499</v>
      </c>
      <c r="E27" s="24" t="s">
        <v>90</v>
      </c>
      <c r="F27" s="24">
        <f t="shared" si="1"/>
        <v>100.62214089661484</v>
      </c>
    </row>
    <row r="28" spans="1:6" ht="18.75" customHeight="1">
      <c r="A28" s="20" t="s">
        <v>63</v>
      </c>
      <c r="B28" s="15">
        <v>0</v>
      </c>
      <c r="C28" s="28">
        <v>0</v>
      </c>
      <c r="D28" s="27"/>
      <c r="E28" s="24" t="s">
        <v>90</v>
      </c>
      <c r="F28" s="24" t="s">
        <v>90</v>
      </c>
    </row>
    <row r="29" spans="1:6" ht="20.25" customHeight="1">
      <c r="A29" s="14" t="s">
        <v>20</v>
      </c>
      <c r="B29" s="15">
        <f>B7+B21</f>
        <v>255624</v>
      </c>
      <c r="C29" s="15">
        <f>C7+C21</f>
        <v>261747</v>
      </c>
      <c r="D29" s="15">
        <f>D7+D21</f>
        <v>265339</v>
      </c>
      <c r="E29" s="19">
        <f t="shared" si="0"/>
        <v>103.8005038650518</v>
      </c>
      <c r="F29" s="19">
        <f t="shared" si="1"/>
        <v>101.37231754327651</v>
      </c>
    </row>
    <row r="30" spans="1:6" ht="21" customHeight="1">
      <c r="A30" s="12" t="s">
        <v>21</v>
      </c>
      <c r="B30" s="17">
        <f>B31+B32+B33+B34</f>
        <v>530654</v>
      </c>
      <c r="C30" s="17">
        <f>C31+C32+C33+C34</f>
        <v>604298</v>
      </c>
      <c r="D30" s="17">
        <f>D31+D32+D33+D34</f>
        <v>587758</v>
      </c>
      <c r="E30" s="19">
        <f t="shared" si="0"/>
        <v>110.76106087959386</v>
      </c>
      <c r="F30" s="19">
        <f t="shared" si="1"/>
        <v>97.26293980784315</v>
      </c>
    </row>
    <row r="31" spans="1:6" ht="22.5" customHeight="1">
      <c r="A31" s="13" t="s">
        <v>22</v>
      </c>
      <c r="B31" s="4">
        <v>49700</v>
      </c>
      <c r="C31" s="26">
        <v>49700</v>
      </c>
      <c r="D31" s="26">
        <v>49700</v>
      </c>
      <c r="E31" s="19">
        <f t="shared" si="0"/>
        <v>100</v>
      </c>
      <c r="F31" s="19">
        <f t="shared" si="1"/>
        <v>100</v>
      </c>
    </row>
    <row r="32" spans="1:6" ht="21.75" customHeight="1">
      <c r="A32" s="13" t="s">
        <v>23</v>
      </c>
      <c r="B32" s="4">
        <v>224972</v>
      </c>
      <c r="C32" s="26">
        <v>232084</v>
      </c>
      <c r="D32" s="26">
        <v>223342</v>
      </c>
      <c r="E32" s="19">
        <f t="shared" si="0"/>
        <v>99.27546539124869</v>
      </c>
      <c r="F32" s="19">
        <f t="shared" si="1"/>
        <v>96.23326037124488</v>
      </c>
    </row>
    <row r="33" spans="1:6" ht="20.25" customHeight="1">
      <c r="A33" s="13" t="s">
        <v>24</v>
      </c>
      <c r="B33" s="4">
        <v>255982</v>
      </c>
      <c r="C33" s="26">
        <v>273960</v>
      </c>
      <c r="D33" s="26">
        <v>266642</v>
      </c>
      <c r="E33" s="19">
        <f t="shared" si="0"/>
        <v>104.16435530623247</v>
      </c>
      <c r="F33" s="19">
        <f t="shared" si="1"/>
        <v>97.32880712512775</v>
      </c>
    </row>
    <row r="34" spans="1:6" ht="18" customHeight="1">
      <c r="A34" s="13" t="s">
        <v>25</v>
      </c>
      <c r="B34" s="4">
        <v>0</v>
      </c>
      <c r="C34" s="26">
        <v>48554</v>
      </c>
      <c r="D34" s="26">
        <v>48074</v>
      </c>
      <c r="E34" s="19" t="s">
        <v>90</v>
      </c>
      <c r="F34" s="19">
        <f t="shared" si="1"/>
        <v>99.011409976521</v>
      </c>
    </row>
    <row r="35" spans="1:6" ht="35.25" customHeight="1">
      <c r="A35" s="12" t="s">
        <v>77</v>
      </c>
      <c r="B35" s="4">
        <v>0</v>
      </c>
      <c r="C35" s="25">
        <v>0</v>
      </c>
      <c r="D35" s="25">
        <v>194</v>
      </c>
      <c r="E35" s="19" t="s">
        <v>90</v>
      </c>
      <c r="F35" s="19" t="s">
        <v>90</v>
      </c>
    </row>
    <row r="36" spans="1:6" ht="18" customHeight="1">
      <c r="A36" s="12" t="s">
        <v>52</v>
      </c>
      <c r="B36" s="17">
        <v>0</v>
      </c>
      <c r="C36" s="25">
        <v>0</v>
      </c>
      <c r="D36" s="25">
        <v>-10369</v>
      </c>
      <c r="E36" s="19" t="s">
        <v>90</v>
      </c>
      <c r="F36" s="19" t="s">
        <v>90</v>
      </c>
    </row>
    <row r="37" spans="1:6" ht="49.5" customHeight="1">
      <c r="A37" s="12" t="s">
        <v>82</v>
      </c>
      <c r="B37" s="17">
        <v>0</v>
      </c>
      <c r="C37" s="25">
        <v>423</v>
      </c>
      <c r="D37" s="25">
        <v>573</v>
      </c>
      <c r="E37" s="19" t="s">
        <v>90</v>
      </c>
      <c r="F37" s="19">
        <f>D37/C37*100</f>
        <v>135.46099290780143</v>
      </c>
    </row>
    <row r="38" spans="1:6" ht="22.5" customHeight="1">
      <c r="A38" s="12" t="s">
        <v>26</v>
      </c>
      <c r="B38" s="17">
        <f>B29+B30+B35+B36+B37</f>
        <v>786278</v>
      </c>
      <c r="C38" s="17">
        <f>C29+C30+C35+C36+C37</f>
        <v>866468</v>
      </c>
      <c r="D38" s="17">
        <f>D29+D30+D35+D36+D37</f>
        <v>843495</v>
      </c>
      <c r="E38" s="19">
        <f t="shared" si="0"/>
        <v>107.27694276070297</v>
      </c>
      <c r="F38" s="19">
        <f t="shared" si="1"/>
        <v>97.34866146239676</v>
      </c>
    </row>
    <row r="40" ht="39.75" customHeight="1"/>
    <row r="41" ht="18">
      <c r="A41" s="18"/>
    </row>
  </sheetData>
  <sheetProtection/>
  <mergeCells count="10">
    <mergeCell ref="A1:E1"/>
    <mergeCell ref="A2:F2"/>
    <mergeCell ref="A3:F3"/>
    <mergeCell ref="A4:A6"/>
    <mergeCell ref="B4:B6"/>
    <mergeCell ref="C4:C6"/>
    <mergeCell ref="D4:D6"/>
    <mergeCell ref="E4:F4"/>
    <mergeCell ref="E5:E6"/>
    <mergeCell ref="F5:F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9">
      <selection activeCell="G44" sqref="G44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0.125" style="0" customWidth="1"/>
    <col min="4" max="4" width="10.50390625" style="29" customWidth="1"/>
    <col min="5" max="5" width="10.00390625" style="29" customWidth="1"/>
    <col min="6" max="6" width="10.375" style="0" customWidth="1"/>
    <col min="7" max="7" width="13.375" style="0" customWidth="1"/>
  </cols>
  <sheetData>
    <row r="1" spans="1:7" ht="20.25" customHeight="1">
      <c r="A1" s="46" t="s">
        <v>48</v>
      </c>
      <c r="B1" s="46"/>
      <c r="C1" s="46"/>
      <c r="D1" s="46"/>
      <c r="E1" s="46"/>
      <c r="F1" s="46"/>
      <c r="G1" s="46"/>
    </row>
    <row r="2" spans="1:7" ht="18.75" customHeight="1">
      <c r="A2" s="38" t="s">
        <v>87</v>
      </c>
      <c r="B2" s="38"/>
      <c r="C2" s="38"/>
      <c r="D2" s="38"/>
      <c r="E2" s="38"/>
      <c r="F2" s="38"/>
      <c r="G2" s="38"/>
    </row>
    <row r="3" spans="1:7" ht="19.5" customHeight="1" thickBot="1">
      <c r="A3" s="47" t="s">
        <v>89</v>
      </c>
      <c r="B3" s="47"/>
      <c r="C3" s="47"/>
      <c r="D3" s="47"/>
      <c r="E3" s="47"/>
      <c r="F3" s="47"/>
      <c r="G3" s="47"/>
    </row>
    <row r="4" spans="1:7" ht="12" customHeight="1">
      <c r="A4" s="61" t="s">
        <v>1</v>
      </c>
      <c r="B4" s="62"/>
      <c r="C4" s="57" t="s">
        <v>29</v>
      </c>
      <c r="D4" s="59" t="s">
        <v>0</v>
      </c>
      <c r="E4" s="59" t="s">
        <v>55</v>
      </c>
      <c r="F4" s="53" t="s">
        <v>2</v>
      </c>
      <c r="G4" s="54"/>
    </row>
    <row r="5" spans="1:7" ht="13.5" thickBot="1">
      <c r="A5" s="63" t="s">
        <v>28</v>
      </c>
      <c r="B5" s="64"/>
      <c r="C5" s="58"/>
      <c r="D5" s="60"/>
      <c r="E5" s="60"/>
      <c r="F5" s="55"/>
      <c r="G5" s="56"/>
    </row>
    <row r="6" spans="1:7" ht="39">
      <c r="A6" s="49"/>
      <c r="B6" s="50"/>
      <c r="C6" s="58"/>
      <c r="D6" s="60"/>
      <c r="E6" s="60"/>
      <c r="F6" s="2" t="s">
        <v>57</v>
      </c>
      <c r="G6" s="1" t="s">
        <v>58</v>
      </c>
    </row>
    <row r="7" spans="1:7" ht="36.75" customHeight="1">
      <c r="A7" s="48" t="s">
        <v>30</v>
      </c>
      <c r="B7" s="48"/>
      <c r="C7" s="11">
        <v>77072</v>
      </c>
      <c r="D7" s="11">
        <v>99574</v>
      </c>
      <c r="E7" s="11">
        <v>88092</v>
      </c>
      <c r="F7" s="16">
        <f aca="true" t="shared" si="0" ref="F7:F21">E7/C7*100</f>
        <v>114.29831845547021</v>
      </c>
      <c r="G7" s="16">
        <f>E7/D7*100</f>
        <v>88.46887741779983</v>
      </c>
    </row>
    <row r="8" spans="1:7" ht="35.25" customHeight="1">
      <c r="A8" s="52" t="s">
        <v>43</v>
      </c>
      <c r="B8" s="52"/>
      <c r="C8" s="5">
        <f>C7-C9</f>
        <v>54317</v>
      </c>
      <c r="D8" s="5">
        <v>72290</v>
      </c>
      <c r="E8" s="5">
        <v>63334</v>
      </c>
      <c r="F8" s="22">
        <f t="shared" si="0"/>
        <v>116.60069591472283</v>
      </c>
      <c r="G8" s="22">
        <f aca="true" t="shared" si="1" ref="G8:G43">E8/D8*100</f>
        <v>87.61101120486927</v>
      </c>
    </row>
    <row r="9" spans="1:7" ht="15">
      <c r="A9" s="52" t="s">
        <v>44</v>
      </c>
      <c r="B9" s="52"/>
      <c r="C9" s="5">
        <v>22755</v>
      </c>
      <c r="D9" s="31">
        <v>27284</v>
      </c>
      <c r="E9" s="31">
        <v>24758</v>
      </c>
      <c r="F9" s="22">
        <f t="shared" si="0"/>
        <v>108.80246099758295</v>
      </c>
      <c r="G9" s="22">
        <f t="shared" si="1"/>
        <v>90.74182671162586</v>
      </c>
    </row>
    <row r="10" spans="1:7" ht="18.75" customHeight="1">
      <c r="A10" s="51" t="s">
        <v>32</v>
      </c>
      <c r="B10" s="51"/>
      <c r="C10" s="11">
        <v>2302</v>
      </c>
      <c r="D10" s="30">
        <v>2434</v>
      </c>
      <c r="E10" s="30">
        <v>1954</v>
      </c>
      <c r="F10" s="16">
        <f t="shared" si="0"/>
        <v>84.88271068635969</v>
      </c>
      <c r="G10" s="16">
        <f t="shared" si="1"/>
        <v>80.27937551355792</v>
      </c>
    </row>
    <row r="11" spans="1:7" ht="28.5" customHeight="1">
      <c r="A11" s="51" t="s">
        <v>31</v>
      </c>
      <c r="B11" s="51"/>
      <c r="C11" s="11">
        <f>C12+C13+C14</f>
        <v>2434</v>
      </c>
      <c r="D11" s="11">
        <f>D12+D13+D14</f>
        <v>2940</v>
      </c>
      <c r="E11" s="11">
        <f>E12+E13+E14</f>
        <v>2555</v>
      </c>
      <c r="F11" s="16">
        <f t="shared" si="0"/>
        <v>104.97124075595727</v>
      </c>
      <c r="G11" s="16">
        <f t="shared" si="1"/>
        <v>86.90476190476191</v>
      </c>
    </row>
    <row r="12" spans="1:7" ht="19.5" customHeight="1">
      <c r="A12" s="52" t="s">
        <v>64</v>
      </c>
      <c r="B12" s="52"/>
      <c r="C12" s="5">
        <v>1523</v>
      </c>
      <c r="D12" s="31">
        <v>1616</v>
      </c>
      <c r="E12" s="31">
        <v>1303</v>
      </c>
      <c r="F12" s="22">
        <f t="shared" si="0"/>
        <v>85.5548260013132</v>
      </c>
      <c r="G12" s="22">
        <f t="shared" si="1"/>
        <v>80.63118811881188</v>
      </c>
    </row>
    <row r="13" spans="1:7" ht="19.5" customHeight="1">
      <c r="A13" s="7" t="s">
        <v>78</v>
      </c>
      <c r="B13" s="7"/>
      <c r="C13" s="5">
        <v>0</v>
      </c>
      <c r="D13" s="31">
        <v>164</v>
      </c>
      <c r="E13" s="31">
        <v>140</v>
      </c>
      <c r="F13" s="22" t="s">
        <v>90</v>
      </c>
      <c r="G13" s="22">
        <f t="shared" si="1"/>
        <v>85.36585365853658</v>
      </c>
    </row>
    <row r="14" spans="1:7" ht="19.5" customHeight="1">
      <c r="A14" s="7" t="s">
        <v>69</v>
      </c>
      <c r="B14" s="7"/>
      <c r="C14" s="5">
        <v>911</v>
      </c>
      <c r="D14" s="31">
        <v>1160</v>
      </c>
      <c r="E14" s="31">
        <v>1112</v>
      </c>
      <c r="F14" s="22">
        <f t="shared" si="0"/>
        <v>122.06366630076839</v>
      </c>
      <c r="G14" s="22">
        <f t="shared" si="1"/>
        <v>95.86206896551724</v>
      </c>
    </row>
    <row r="15" spans="1:7" ht="15">
      <c r="A15" s="9" t="s">
        <v>61</v>
      </c>
      <c r="B15" s="7"/>
      <c r="C15" s="11">
        <f>C16+C17+C18+C19+C20</f>
        <v>29373</v>
      </c>
      <c r="D15" s="11">
        <f>D16+D17+D18+D19+D20</f>
        <v>54723</v>
      </c>
      <c r="E15" s="11">
        <f>E16+E17+E18+E19+E20</f>
        <v>44690</v>
      </c>
      <c r="F15" s="16">
        <f t="shared" si="0"/>
        <v>152.14652912538727</v>
      </c>
      <c r="G15" s="16">
        <f t="shared" si="1"/>
        <v>81.66584434332913</v>
      </c>
    </row>
    <row r="16" spans="1:7" ht="15">
      <c r="A16" s="9" t="s">
        <v>71</v>
      </c>
      <c r="B16" s="7"/>
      <c r="C16" s="5">
        <v>708</v>
      </c>
      <c r="D16" s="31">
        <v>982</v>
      </c>
      <c r="E16" s="31">
        <v>469</v>
      </c>
      <c r="F16" s="22">
        <f t="shared" si="0"/>
        <v>66.24293785310734</v>
      </c>
      <c r="G16" s="22">
        <f>E16/D16*100</f>
        <v>47.75967413441955</v>
      </c>
    </row>
    <row r="17" spans="1:7" ht="15">
      <c r="A17" s="7" t="s">
        <v>76</v>
      </c>
      <c r="B17" s="7"/>
      <c r="C17" s="5">
        <v>247</v>
      </c>
      <c r="D17" s="31">
        <v>247</v>
      </c>
      <c r="E17" s="31">
        <v>0</v>
      </c>
      <c r="F17" s="22">
        <f t="shared" si="0"/>
        <v>0</v>
      </c>
      <c r="G17" s="22">
        <f>E17/D17*100</f>
        <v>0</v>
      </c>
    </row>
    <row r="18" spans="1:7" ht="15">
      <c r="A18" s="7" t="s">
        <v>84</v>
      </c>
      <c r="B18" s="7"/>
      <c r="C18" s="5">
        <v>3248</v>
      </c>
      <c r="D18" s="31">
        <v>3248</v>
      </c>
      <c r="E18" s="31">
        <v>2312</v>
      </c>
      <c r="F18" s="22">
        <f t="shared" si="0"/>
        <v>71.18226600985221</v>
      </c>
      <c r="G18" s="22">
        <f>E18/D18*100</f>
        <v>71.18226600985221</v>
      </c>
    </row>
    <row r="19" spans="1:7" ht="15">
      <c r="A19" s="7" t="s">
        <v>74</v>
      </c>
      <c r="B19" s="7"/>
      <c r="C19" s="5">
        <v>25170</v>
      </c>
      <c r="D19" s="31">
        <v>49946</v>
      </c>
      <c r="E19" s="31">
        <v>41909</v>
      </c>
      <c r="F19" s="22">
        <f t="shared" si="0"/>
        <v>166.50377433452525</v>
      </c>
      <c r="G19" s="22">
        <f t="shared" si="1"/>
        <v>83.90862131101589</v>
      </c>
    </row>
    <row r="20" spans="1:7" ht="15">
      <c r="A20" s="7" t="s">
        <v>75</v>
      </c>
      <c r="B20" s="7"/>
      <c r="C20" s="5">
        <v>0</v>
      </c>
      <c r="D20" s="31">
        <v>300</v>
      </c>
      <c r="E20" s="31">
        <v>0</v>
      </c>
      <c r="F20" s="22" t="s">
        <v>90</v>
      </c>
      <c r="G20" s="22">
        <f t="shared" si="1"/>
        <v>0</v>
      </c>
    </row>
    <row r="21" spans="1:7" ht="24" customHeight="1">
      <c r="A21" s="51" t="s">
        <v>33</v>
      </c>
      <c r="B21" s="51"/>
      <c r="C21" s="11">
        <f>B22+B23+C24</f>
        <v>23017</v>
      </c>
      <c r="D21" s="11">
        <f>D22+D23+D24</f>
        <v>48315</v>
      </c>
      <c r="E21" s="11">
        <f>E22+E23+E24</f>
        <v>28772</v>
      </c>
      <c r="F21" s="16">
        <f t="shared" si="0"/>
        <v>125.00325846113742</v>
      </c>
      <c r="G21" s="16">
        <f t="shared" si="1"/>
        <v>59.550864120873435</v>
      </c>
    </row>
    <row r="22" spans="1:7" ht="15">
      <c r="A22" s="7" t="s">
        <v>34</v>
      </c>
      <c r="B22" s="45">
        <v>1289</v>
      </c>
      <c r="C22" s="45"/>
      <c r="D22" s="31">
        <v>1289</v>
      </c>
      <c r="E22" s="31">
        <v>1289</v>
      </c>
      <c r="F22" s="22">
        <f>E22/B22*100</f>
        <v>100</v>
      </c>
      <c r="G22" s="22">
        <f t="shared" si="1"/>
        <v>100</v>
      </c>
    </row>
    <row r="23" spans="1:7" ht="15">
      <c r="A23" s="7" t="s">
        <v>35</v>
      </c>
      <c r="B23" s="45">
        <v>7260</v>
      </c>
      <c r="C23" s="45"/>
      <c r="D23" s="31">
        <v>8683</v>
      </c>
      <c r="E23" s="31">
        <v>6473</v>
      </c>
      <c r="F23" s="22">
        <f>E23/B23*100</f>
        <v>89.15977961432507</v>
      </c>
      <c r="G23" s="22">
        <f t="shared" si="1"/>
        <v>74.54796729241046</v>
      </c>
    </row>
    <row r="24" spans="1:7" ht="15">
      <c r="A24" s="7" t="s">
        <v>51</v>
      </c>
      <c r="B24" s="5"/>
      <c r="C24" s="5">
        <v>14468</v>
      </c>
      <c r="D24" s="31">
        <v>38343</v>
      </c>
      <c r="E24" s="31">
        <v>21010</v>
      </c>
      <c r="F24" s="22">
        <f>E24/C24*100</f>
        <v>145.2170306884158</v>
      </c>
      <c r="G24" s="22">
        <f t="shared" si="1"/>
        <v>54.79487781342096</v>
      </c>
    </row>
    <row r="25" spans="1:7" ht="15">
      <c r="A25" s="9" t="s">
        <v>65</v>
      </c>
      <c r="B25" s="11"/>
      <c r="C25" s="11">
        <v>1111</v>
      </c>
      <c r="D25" s="30">
        <v>1111</v>
      </c>
      <c r="E25" s="30">
        <v>0</v>
      </c>
      <c r="F25" s="16">
        <f>E25/C25*100</f>
        <v>0</v>
      </c>
      <c r="G25" s="16">
        <f t="shared" si="1"/>
        <v>0</v>
      </c>
    </row>
    <row r="26" spans="1:7" ht="15">
      <c r="A26" s="9" t="s">
        <v>45</v>
      </c>
      <c r="B26" s="48">
        <f>B27+B28+C29+B30+B31</f>
        <v>499192</v>
      </c>
      <c r="C26" s="48"/>
      <c r="D26" s="30">
        <f>D27+D28+D29+D30+D31</f>
        <v>513971</v>
      </c>
      <c r="E26" s="30">
        <f>E27+E28+E29+E30+E31</f>
        <v>487379</v>
      </c>
      <c r="F26" s="16">
        <f>E26/B26*100</f>
        <v>97.63357585858748</v>
      </c>
      <c r="G26" s="16">
        <f t="shared" si="1"/>
        <v>94.82616723511637</v>
      </c>
    </row>
    <row r="27" spans="1:7" ht="15">
      <c r="A27" s="7" t="s">
        <v>36</v>
      </c>
      <c r="B27" s="45">
        <v>104220</v>
      </c>
      <c r="C27" s="45"/>
      <c r="D27" s="31">
        <v>107481</v>
      </c>
      <c r="E27" s="31">
        <v>103060</v>
      </c>
      <c r="F27" s="22">
        <f>E27/B27*100</f>
        <v>98.88696987142583</v>
      </c>
      <c r="G27" s="22">
        <f t="shared" si="1"/>
        <v>95.8867148612313</v>
      </c>
    </row>
    <row r="28" spans="1:7" ht="15">
      <c r="A28" s="7" t="s">
        <v>37</v>
      </c>
      <c r="B28" s="45">
        <v>349118</v>
      </c>
      <c r="C28" s="45"/>
      <c r="D28" s="31">
        <v>356476</v>
      </c>
      <c r="E28" s="31">
        <v>338069</v>
      </c>
      <c r="F28" s="22">
        <f>E28/B28*100</f>
        <v>96.83516747919042</v>
      </c>
      <c r="G28" s="22">
        <f t="shared" si="1"/>
        <v>94.83639852332276</v>
      </c>
    </row>
    <row r="29" spans="1:7" ht="15">
      <c r="A29" s="7" t="s">
        <v>83</v>
      </c>
      <c r="B29" s="5"/>
      <c r="C29" s="5">
        <v>27793</v>
      </c>
      <c r="D29" s="31">
        <v>29219</v>
      </c>
      <c r="E29" s="31">
        <v>28812</v>
      </c>
      <c r="F29" s="22">
        <f>E29/C29*100</f>
        <v>103.66639081783183</v>
      </c>
      <c r="G29" s="22">
        <f t="shared" si="1"/>
        <v>98.60707074164071</v>
      </c>
    </row>
    <row r="30" spans="1:7" ht="22.5" customHeight="1">
      <c r="A30" s="7" t="s">
        <v>38</v>
      </c>
      <c r="B30" s="45">
        <v>14007</v>
      </c>
      <c r="C30" s="45"/>
      <c r="D30" s="31">
        <v>17441</v>
      </c>
      <c r="E30" s="31">
        <v>15861</v>
      </c>
      <c r="F30" s="22">
        <f aca="true" t="shared" si="2" ref="F30:F37">E30/B30*100</f>
        <v>113.23623902334548</v>
      </c>
      <c r="G30" s="22">
        <f t="shared" si="1"/>
        <v>90.94088641706324</v>
      </c>
    </row>
    <row r="31" spans="1:7" ht="21" customHeight="1">
      <c r="A31" s="7" t="s">
        <v>46</v>
      </c>
      <c r="B31" s="45">
        <v>4054</v>
      </c>
      <c r="C31" s="45"/>
      <c r="D31" s="31">
        <v>3354</v>
      </c>
      <c r="E31" s="31">
        <v>1577</v>
      </c>
      <c r="F31" s="22">
        <f t="shared" si="2"/>
        <v>38.89985199802664</v>
      </c>
      <c r="G31" s="22">
        <f t="shared" si="1"/>
        <v>47.01848539057841</v>
      </c>
    </row>
    <row r="32" spans="1:7" ht="15">
      <c r="A32" s="9" t="s">
        <v>47</v>
      </c>
      <c r="B32" s="48">
        <f>B33+B34</f>
        <v>85706</v>
      </c>
      <c r="C32" s="48"/>
      <c r="D32" s="30">
        <f>D33+D34</f>
        <v>94358</v>
      </c>
      <c r="E32" s="30">
        <f>E33+E34</f>
        <v>88115</v>
      </c>
      <c r="F32" s="16">
        <f t="shared" si="2"/>
        <v>102.81077170793176</v>
      </c>
      <c r="G32" s="16">
        <f t="shared" si="1"/>
        <v>93.38370885351533</v>
      </c>
    </row>
    <row r="33" spans="1:7" ht="15">
      <c r="A33" s="7" t="s">
        <v>39</v>
      </c>
      <c r="B33" s="45">
        <v>85326</v>
      </c>
      <c r="C33" s="45"/>
      <c r="D33" s="31">
        <v>93920</v>
      </c>
      <c r="E33" s="31">
        <v>87683</v>
      </c>
      <c r="F33" s="22">
        <f t="shared" si="2"/>
        <v>102.76234676417504</v>
      </c>
      <c r="G33" s="22">
        <f t="shared" si="1"/>
        <v>93.35924190800682</v>
      </c>
    </row>
    <row r="34" spans="1:7" ht="15">
      <c r="A34" s="7" t="s">
        <v>40</v>
      </c>
      <c r="B34" s="45">
        <v>380</v>
      </c>
      <c r="C34" s="45"/>
      <c r="D34" s="31">
        <v>438</v>
      </c>
      <c r="E34" s="31">
        <v>432</v>
      </c>
      <c r="F34" s="22">
        <f t="shared" si="2"/>
        <v>113.68421052631578</v>
      </c>
      <c r="G34" s="22">
        <f t="shared" si="1"/>
        <v>98.63013698630137</v>
      </c>
    </row>
    <row r="35" spans="1:7" ht="22.5" customHeight="1">
      <c r="A35" s="9" t="s">
        <v>59</v>
      </c>
      <c r="B35" s="48">
        <f>B36</f>
        <v>440</v>
      </c>
      <c r="C35" s="48"/>
      <c r="D35" s="30">
        <f>D36</f>
        <v>440</v>
      </c>
      <c r="E35" s="30">
        <v>330</v>
      </c>
      <c r="F35" s="16">
        <f t="shared" si="2"/>
        <v>75</v>
      </c>
      <c r="G35" s="16">
        <f t="shared" si="1"/>
        <v>75</v>
      </c>
    </row>
    <row r="36" spans="1:7" ht="15">
      <c r="A36" s="7" t="s">
        <v>70</v>
      </c>
      <c r="B36" s="45">
        <v>440</v>
      </c>
      <c r="C36" s="45"/>
      <c r="D36" s="31">
        <v>440</v>
      </c>
      <c r="E36" s="31">
        <v>330</v>
      </c>
      <c r="F36" s="22">
        <f t="shared" si="2"/>
        <v>75</v>
      </c>
      <c r="G36" s="22">
        <f t="shared" si="1"/>
        <v>75</v>
      </c>
    </row>
    <row r="37" spans="1:7" ht="15">
      <c r="A37" s="9" t="s">
        <v>60</v>
      </c>
      <c r="B37" s="48">
        <f>C38+C39</f>
        <v>31724</v>
      </c>
      <c r="C37" s="48"/>
      <c r="D37" s="30">
        <f>D38+D39</f>
        <v>33066</v>
      </c>
      <c r="E37" s="30">
        <f>E38+E39</f>
        <v>32108</v>
      </c>
      <c r="F37" s="16">
        <f t="shared" si="2"/>
        <v>101.21044004539151</v>
      </c>
      <c r="G37" s="16">
        <f t="shared" si="1"/>
        <v>97.10276416863243</v>
      </c>
    </row>
    <row r="38" spans="1:7" ht="15">
      <c r="A38" s="7" t="s">
        <v>66</v>
      </c>
      <c r="B38" s="11"/>
      <c r="C38" s="5">
        <v>31290</v>
      </c>
      <c r="D38" s="31">
        <v>32632</v>
      </c>
      <c r="E38" s="31">
        <v>31850</v>
      </c>
      <c r="F38" s="22">
        <f>E38/C38*100</f>
        <v>101.7897091722595</v>
      </c>
      <c r="G38" s="22">
        <f t="shared" si="1"/>
        <v>97.60357930865409</v>
      </c>
    </row>
    <row r="39" spans="1:7" ht="15">
      <c r="A39" s="7" t="s">
        <v>67</v>
      </c>
      <c r="B39" s="11"/>
      <c r="C39" s="5">
        <v>434</v>
      </c>
      <c r="D39" s="31">
        <v>434</v>
      </c>
      <c r="E39" s="31">
        <v>258</v>
      </c>
      <c r="F39" s="22">
        <f>E39/C39*100</f>
        <v>59.44700460829493</v>
      </c>
      <c r="G39" s="22">
        <f t="shared" si="1"/>
        <v>59.44700460829493</v>
      </c>
    </row>
    <row r="40" spans="1:7" ht="15">
      <c r="A40" s="9" t="s">
        <v>41</v>
      </c>
      <c r="B40" s="48">
        <v>33907</v>
      </c>
      <c r="C40" s="48"/>
      <c r="D40" s="30">
        <v>37872</v>
      </c>
      <c r="E40" s="30">
        <v>28918</v>
      </c>
      <c r="F40" s="16">
        <f>E40/B40*100</f>
        <v>85.28622408352258</v>
      </c>
      <c r="G40" s="16">
        <f t="shared" si="1"/>
        <v>76.35720321081538</v>
      </c>
    </row>
    <row r="41" spans="1:7" ht="15">
      <c r="A41" s="8" t="s">
        <v>62</v>
      </c>
      <c r="B41" s="11"/>
      <c r="C41" s="6">
        <v>0</v>
      </c>
      <c r="D41" s="32">
        <v>2583</v>
      </c>
      <c r="E41" s="32">
        <v>2583</v>
      </c>
      <c r="F41" s="16" t="s">
        <v>90</v>
      </c>
      <c r="G41" s="23">
        <f t="shared" si="1"/>
        <v>100</v>
      </c>
    </row>
    <row r="42" spans="1:7" ht="15">
      <c r="A42" s="8" t="s">
        <v>85</v>
      </c>
      <c r="B42" s="6"/>
      <c r="C42" s="6">
        <v>23250</v>
      </c>
      <c r="D42" s="32">
        <v>23250</v>
      </c>
      <c r="E42" s="32">
        <v>18069</v>
      </c>
      <c r="F42" s="22">
        <f>E42/C42*100</f>
        <v>77.71612903225807</v>
      </c>
      <c r="G42" s="23">
        <f t="shared" si="1"/>
        <v>77.71612903225807</v>
      </c>
    </row>
    <row r="43" spans="1:7" ht="19.5" customHeight="1">
      <c r="A43" s="10" t="s">
        <v>42</v>
      </c>
      <c r="B43" s="48">
        <f>C7+C10+C11+C15+C21+C25+B26+B32+B35+B37+B40</f>
        <v>786278</v>
      </c>
      <c r="C43" s="48"/>
      <c r="D43" s="30">
        <f>D7+D10+D11+D15+D21+D25+D26+D32+D35+D37+D40</f>
        <v>888804</v>
      </c>
      <c r="E43" s="30">
        <f>E7+E10+E11+E15+E21+E25+E26+E32+E35+E37+E40</f>
        <v>802913</v>
      </c>
      <c r="F43" s="16">
        <f>E43/B43*100</f>
        <v>102.11566392548184</v>
      </c>
      <c r="G43" s="16">
        <f t="shared" si="1"/>
        <v>90.33633962043375</v>
      </c>
    </row>
    <row r="44" spans="1:7" ht="18" customHeight="1">
      <c r="A44" s="9" t="s">
        <v>68</v>
      </c>
      <c r="B44" s="45" t="e">
        <f>B43-#REF!</f>
        <v>#REF!</v>
      </c>
      <c r="C44" s="45"/>
      <c r="D44" s="31">
        <v>-22336</v>
      </c>
      <c r="E44" s="31">
        <v>40582</v>
      </c>
      <c r="F44" s="16" t="s">
        <v>90</v>
      </c>
      <c r="G44" s="16" t="s">
        <v>90</v>
      </c>
    </row>
    <row r="45" ht="36" customHeight="1"/>
    <row r="47" spans="1:5" ht="18">
      <c r="A47" s="18" t="s">
        <v>79</v>
      </c>
      <c r="D47" s="44" t="s">
        <v>80</v>
      </c>
      <c r="E47" s="44"/>
    </row>
  </sheetData>
  <sheetProtection/>
  <mergeCells count="34">
    <mergeCell ref="A1:G1"/>
    <mergeCell ref="A2:G2"/>
    <mergeCell ref="A3:G3"/>
    <mergeCell ref="A4:B4"/>
    <mergeCell ref="C4:C6"/>
    <mergeCell ref="D4:D6"/>
    <mergeCell ref="E4:E6"/>
    <mergeCell ref="F4:G5"/>
    <mergeCell ref="A5:B5"/>
    <mergeCell ref="A6:B6"/>
    <mergeCell ref="A7:B7"/>
    <mergeCell ref="A8:B8"/>
    <mergeCell ref="A9:B9"/>
    <mergeCell ref="A10:B10"/>
    <mergeCell ref="A11:B11"/>
    <mergeCell ref="A12:B12"/>
    <mergeCell ref="A21:B21"/>
    <mergeCell ref="B22:C22"/>
    <mergeCell ref="B23:C23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40:C40"/>
    <mergeCell ref="B43:C43"/>
    <mergeCell ref="B44:C44"/>
    <mergeCell ref="D47:E47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User</cp:lastModifiedBy>
  <cp:lastPrinted>2020-07-06T08:35:40Z</cp:lastPrinted>
  <dcterms:created xsi:type="dcterms:W3CDTF">2007-05-04T05:11:43Z</dcterms:created>
  <dcterms:modified xsi:type="dcterms:W3CDTF">2021-01-14T11:40:43Z</dcterms:modified>
  <cp:category/>
  <cp:version/>
  <cp:contentType/>
  <cp:contentStatus/>
</cp:coreProperties>
</file>